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ars\Desktop\Výzva 18\"/>
    </mc:Choice>
  </mc:AlternateContent>
  <xr:revisionPtr revIDLastSave="0" documentId="13_ncr:1_{AEDFFAE6-BDAA-467D-A562-E654D27950E7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Indikativní rozpočet" sheetId="1" r:id="rId1"/>
    <sheet name="Vysvětlivky" sheetId="2" r:id="rId2"/>
  </sheets>
  <externalReferences>
    <externalReference r:id="rId3"/>
  </externalReferences>
  <definedNames>
    <definedName name="Progr">[1]List3!$A$26:$A$29</definedName>
    <definedName name="Rok_fin">[1]List3!$I$2:$I$7</definedName>
    <definedName name="Stav_real">[1]List3!$B$30:$B$34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H21" i="1"/>
  <c r="H20" i="1"/>
  <c r="I21" i="1"/>
  <c r="I20" i="1"/>
  <c r="E21" i="1"/>
  <c r="E20" i="1"/>
  <c r="D21" i="1"/>
  <c r="I22" i="1" l="1"/>
  <c r="J13" i="1"/>
  <c r="O13" i="1"/>
  <c r="O14" i="1"/>
  <c r="F21" i="1" l="1"/>
  <c r="J21" i="1"/>
  <c r="F20" i="1"/>
  <c r="J20" i="1"/>
  <c r="J14" i="1"/>
  <c r="K14" i="1" s="1"/>
  <c r="J22" i="1" l="1"/>
  <c r="M14" i="1"/>
  <c r="L14" i="1"/>
  <c r="G22" i="1"/>
  <c r="H22" i="1"/>
  <c r="O15" i="1"/>
  <c r="N15" i="1"/>
  <c r="N11" i="1" l="1"/>
  <c r="G3" i="1" s="1"/>
  <c r="O11" i="1"/>
  <c r="H3" i="1" s="1"/>
  <c r="L13" i="1" l="1"/>
  <c r="K13" i="1"/>
  <c r="P13" i="1"/>
  <c r="Q13" i="1" l="1"/>
  <c r="M13" i="1"/>
  <c r="J15" i="1" l="1"/>
  <c r="K15" i="1"/>
  <c r="P15" i="1"/>
  <c r="G7" i="1" s="1"/>
  <c r="L15" i="1"/>
  <c r="M15" i="1" l="1"/>
  <c r="Q15" i="1"/>
  <c r="H7" i="1" s="1"/>
  <c r="C22" i="1" l="1"/>
  <c r="E22" i="1" l="1"/>
  <c r="L11" i="1" l="1"/>
  <c r="G4" i="1"/>
  <c r="F22" i="1"/>
  <c r="H4" i="1" s="1"/>
  <c r="G5" i="1" l="1"/>
  <c r="G6" i="1" s="1"/>
  <c r="M11" i="1"/>
  <c r="H5" i="1" l="1"/>
  <c r="D22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Kučerová Jana, Ing. (MPSV)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</commentList>
</comments>
</file>

<file path=xl/sharedStrings.xml><?xml version="1.0" encoding="utf-8"?>
<sst xmlns="http://schemas.openxmlformats.org/spreadsheetml/2006/main" count="78" uniqueCount="66">
  <si>
    <t>Přehled výdajů</t>
  </si>
  <si>
    <t>Výdaje bez DPH</t>
  </si>
  <si>
    <t>Výdaje vč.DPH</t>
  </si>
  <si>
    <t>Celkové náklady akce (CNA)*</t>
  </si>
  <si>
    <t>Rozhodná částka*</t>
  </si>
  <si>
    <t>Dotace</t>
  </si>
  <si>
    <t>Vlastní zdroje</t>
  </si>
  <si>
    <t>Neuznatelné výdaje přesahující limit parametrů*</t>
  </si>
  <si>
    <t>Neuznatelné výdaje - jiný důvod (viz. vysvětlivky)*</t>
  </si>
  <si>
    <t>Parametry</t>
  </si>
  <si>
    <t>Jednotka</t>
  </si>
  <si>
    <t>Limit bez DPH</t>
  </si>
  <si>
    <t>Počet jednotek</t>
  </si>
  <si>
    <t>Uznatelné bez DPH</t>
  </si>
  <si>
    <t>Uznatelné vč. DPH</t>
  </si>
  <si>
    <t>Rozhodná částka bez DPH</t>
  </si>
  <si>
    <t>Rozhodná částka  vč.DPH</t>
  </si>
  <si>
    <t>Skutečné náklady bez DPH</t>
  </si>
  <si>
    <t>Skutečné náklady  v č.DPH</t>
  </si>
  <si>
    <t>Neuznatelné bez DPH</t>
  </si>
  <si>
    <t>Neuznatelné výdaje vč. DPH</t>
  </si>
  <si>
    <t>*Celkové náklady akce</t>
  </si>
  <si>
    <t>počet</t>
  </si>
  <si>
    <t>Celkem</t>
  </si>
  <si>
    <t>počet klientů</t>
  </si>
  <si>
    <t>Položka</t>
  </si>
  <si>
    <t>Náklady vč. DPH</t>
  </si>
  <si>
    <t>Rozhodná částka vč. DPH</t>
  </si>
  <si>
    <t>Neuznatelné vč.DPH</t>
  </si>
  <si>
    <t>Podíl nákladů přípravy a zabezpečení akce</t>
  </si>
  <si>
    <t>Investiční záměr</t>
  </si>
  <si>
    <t>Administrace Veřejné zakázky</t>
  </si>
  <si>
    <t>DPH - do jednotlivých sloupců uznatelné vč. DPH a skutečnost vč. DPH zadejte příslušnou výši DPH dle skutečnosti</t>
  </si>
  <si>
    <t>* Při vyplňování částek se řiďte prosím pokyny v listu "Vysvětlivky"</t>
  </si>
  <si>
    <t>A3</t>
  </si>
  <si>
    <t>Celkové náklady akce (CNA)</t>
  </si>
  <si>
    <t>Součet veškerých nákladů projektu složených z rozhodné částky a neuznatelných výdajů.</t>
  </si>
  <si>
    <t>A4</t>
  </si>
  <si>
    <t>Rozhodná částka 100 %</t>
  </si>
  <si>
    <t>A5</t>
  </si>
  <si>
    <t>Dotace 75 %</t>
  </si>
  <si>
    <t>A6</t>
  </si>
  <si>
    <t>Vlastní zdroje 25 %</t>
  </si>
  <si>
    <t>A7</t>
  </si>
  <si>
    <t>Neuznatelné výdaje přesahujíci limity</t>
  </si>
  <si>
    <t>A8</t>
  </si>
  <si>
    <t>Neuznatelné výdaje - jiné důvody</t>
  </si>
  <si>
    <t>A11</t>
  </si>
  <si>
    <t>A13</t>
  </si>
  <si>
    <t>A14</t>
  </si>
  <si>
    <t>A20</t>
  </si>
  <si>
    <t xml:space="preserve">Název akce: </t>
  </si>
  <si>
    <t xml:space="preserve">počet </t>
  </si>
  <si>
    <t xml:space="preserve">Neuznatelné výdaje jsou definovány v Dokumentaci programu 013 310, v kapitole 8.2.2 a ve výzvě bod 9. </t>
  </si>
  <si>
    <t>Dotace 75 % se počítá z rozhodné částky. Maximální výše dotace je 3 000 000,00 Kč.</t>
  </si>
  <si>
    <t>Vybavení pro klienty (lůžka, nábytek apod.)</t>
  </si>
  <si>
    <t>Náklady na pořízení vybavení pro klienty, jednotkou je počet klientů dotčených realizací. Maximální počet je dán kapacitou zařízení. V parametrech projektu je potřeba striktně oddělit jaké vybavení bude pořízeno - lůžka, nábytek apod. Limit maximálně 78 000,- Kč na klienta.</t>
  </si>
  <si>
    <t>Náklady na transportní systémy, jednotkou je počet klientů dotčených realizací. Maximální počet je dán kapacitou zařízení. Maximální limit je 22 600,- Kč na klienta.</t>
  </si>
  <si>
    <t>A21</t>
  </si>
  <si>
    <t>Náklady na zpracování investičního záměru - maximální limit 15 000,- bez DPH.</t>
  </si>
  <si>
    <t>Náklady na administraci veřejné zakázky - maximální limit 25 000,- bez DPH.</t>
  </si>
  <si>
    <t>Rozhodná částka odpovídá součtu všech rozhodných částek (buňky M15+F22).</t>
  </si>
  <si>
    <t>Vlastní zdroje 25 % se počítají z rozhodné částky. V případě překročení maximálí dotace, tvoří vlastní zdroje 25% z rozhodné částky + náklady nad rámec maximální dotace.</t>
  </si>
  <si>
    <t>Celkové náklady akce - náklady na pořízení vybavení, transportní systémy a náklady na přípravu a zabezpečení akce, jedná se o veškeré výdaje na akci obsahujíci součet rozhodné částky a neuznatelných výdajů.</t>
  </si>
  <si>
    <r>
      <t>Činnosti bezprostředně související s akcí (např. projektová dokumentace atd.), zahájené před podáním žádosti o dotaci, u kterých byla smlouva k plnění podepsána před termínem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 uznatelných výdajích stanoveným ve výzvě. </t>
    </r>
  </si>
  <si>
    <t>Zdravotnické prostředky, rehabilitační a kompenzační pomůcky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</si>
</sst>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3A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4" fontId="2" fillId="8" borderId="4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9" fontId="2" fillId="4" borderId="1" xfId="0" applyNumberFormat="1" applyFont="1" applyFill="1" applyBorder="1" applyAlignment="1" applyProtection="1">
      <alignment horizontal="left"/>
      <protection locked="0"/>
    </xf>
    <xf numFmtId="9" fontId="2" fillId="5" borderId="1" xfId="0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" fontId="0" fillId="0" borderId="13" xfId="0" applyNumberFormat="1" applyBorder="1" applyProtection="1">
      <protection locked="0"/>
    </xf>
    <xf numFmtId="9" fontId="0" fillId="6" borderId="1" xfId="0" applyNumberFormat="1" applyFill="1" applyBorder="1" applyAlignment="1" applyProtection="1">
      <alignment horizontal="left"/>
      <protection locked="0"/>
    </xf>
    <xf numFmtId="4" fontId="0" fillId="0" borderId="13" xfId="0" applyNumberFormat="1" applyBorder="1"/>
    <xf numFmtId="4" fontId="0" fillId="0" borderId="15" xfId="0" applyNumberFormat="1" applyBorder="1"/>
    <xf numFmtId="0" fontId="0" fillId="0" borderId="4" xfId="0" applyBorder="1" applyAlignment="1" applyProtection="1">
      <alignment horizontal="right" wrapText="1"/>
      <protection locked="0"/>
    </xf>
    <xf numFmtId="4" fontId="0" fillId="0" borderId="4" xfId="0" applyNumberFormat="1" applyBorder="1" applyProtection="1">
      <protection locked="0"/>
    </xf>
    <xf numFmtId="4" fontId="0" fillId="0" borderId="4" xfId="0" applyNumberFormat="1" applyBorder="1" applyAlignment="1" applyProtection="1">
      <alignment horizontal="right" wrapText="1"/>
      <protection locked="0"/>
    </xf>
    <xf numFmtId="4" fontId="0" fillId="4" borderId="4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3" fontId="0" fillId="0" borderId="4" xfId="0" applyNumberFormat="1" applyBorder="1" applyAlignment="1" applyProtection="1">
      <alignment horizontal="center" vertical="center" wrapText="1"/>
      <protection locked="0"/>
    </xf>
    <xf numFmtId="4" fontId="0" fillId="0" borderId="4" xfId="0" applyNumberFormat="1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center" vertical="center" wrapText="1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8" borderId="11" xfId="0" applyFont="1" applyFill="1" applyBorder="1" applyAlignment="1" applyProtection="1">
      <alignment horizontal="center" vertical="center" wrapText="1"/>
      <protection locked="0"/>
    </xf>
    <xf numFmtId="0" fontId="2" fillId="8" borderId="12" xfId="0" applyFont="1" applyFill="1" applyBorder="1" applyAlignment="1" applyProtection="1">
      <alignment horizontal="center" vertical="center" wrapText="1"/>
      <protection locked="0"/>
    </xf>
    <xf numFmtId="4" fontId="2" fillId="8" borderId="14" xfId="0" applyNumberFormat="1" applyFont="1" applyFill="1" applyBorder="1" applyProtection="1">
      <protection locked="0"/>
    </xf>
    <xf numFmtId="4" fontId="0" fillId="0" borderId="14" xfId="0" applyNumberFormat="1" applyBorder="1" applyAlignment="1" applyProtection="1">
      <alignment horizontal="center" vertical="center" wrapText="1"/>
      <protection locked="0"/>
    </xf>
    <xf numFmtId="0" fontId="0" fillId="3" borderId="31" xfId="0" applyFill="1" applyBorder="1" applyProtection="1">
      <protection locked="0"/>
    </xf>
    <xf numFmtId="3" fontId="0" fillId="3" borderId="31" xfId="0" applyNumberFormat="1" applyFill="1" applyBorder="1" applyProtection="1">
      <protection locked="0"/>
    </xf>
    <xf numFmtId="4" fontId="0" fillId="3" borderId="31" xfId="0" applyNumberFormat="1" applyFill="1" applyBorder="1" applyProtection="1">
      <protection locked="0"/>
    </xf>
    <xf numFmtId="4" fontId="0" fillId="3" borderId="16" xfId="0" applyNumberFormat="1" applyFill="1" applyBorder="1" applyProtection="1">
      <protection locked="0"/>
    </xf>
    <xf numFmtId="4" fontId="0" fillId="3" borderId="17" xfId="0" applyNumberFormat="1" applyFill="1" applyBorder="1" applyProtection="1">
      <protection locked="0"/>
    </xf>
    <xf numFmtId="0" fontId="1" fillId="7" borderId="11" xfId="0" applyFont="1" applyFill="1" applyBorder="1" applyAlignment="1" applyProtection="1">
      <alignment horizontal="center" vertical="center" wrapText="1"/>
      <protection locked="0"/>
    </xf>
    <xf numFmtId="4" fontId="0" fillId="3" borderId="16" xfId="0" applyNumberFormat="1" applyFill="1" applyBorder="1" applyAlignment="1" applyProtection="1">
      <alignment horizontal="right" vertical="center" wrapText="1"/>
      <protection locked="0"/>
    </xf>
    <xf numFmtId="4" fontId="0" fillId="3" borderId="16" xfId="0" applyNumberFormat="1" applyFill="1" applyBorder="1" applyAlignment="1" applyProtection="1">
      <alignment horizontal="right" vertical="center"/>
      <protection locked="0"/>
    </xf>
    <xf numFmtId="4" fontId="1" fillId="3" borderId="16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wrapText="1"/>
      <protection locked="0"/>
    </xf>
    <xf numFmtId="0" fontId="1" fillId="3" borderId="24" xfId="0" applyFont="1" applyFill="1" applyBorder="1" applyAlignment="1" applyProtection="1">
      <alignment wrapText="1"/>
      <protection locked="0"/>
    </xf>
    <xf numFmtId="0" fontId="1" fillId="3" borderId="30" xfId="0" applyFont="1" applyFill="1" applyBorder="1" applyAlignment="1" applyProtection="1">
      <alignment wrapText="1"/>
      <protection locked="0"/>
    </xf>
    <xf numFmtId="4" fontId="2" fillId="8" borderId="6" xfId="0" applyNumberFormat="1" applyFont="1" applyFill="1" applyBorder="1" applyProtection="1">
      <protection locked="0"/>
    </xf>
    <xf numFmtId="4" fontId="2" fillId="8" borderId="19" xfId="0" applyNumberFormat="1" applyFont="1" applyFill="1" applyBorder="1" applyProtection="1"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4" fontId="0" fillId="0" borderId="22" xfId="0" applyNumberFormat="1" applyBorder="1" applyProtection="1">
      <protection locked="0"/>
    </xf>
    <xf numFmtId="4" fontId="0" fillId="0" borderId="22" xfId="0" applyNumberFormat="1" applyBorder="1"/>
    <xf numFmtId="4" fontId="0" fillId="0" borderId="33" xfId="0" applyNumberFormat="1" applyBorder="1"/>
    <xf numFmtId="0" fontId="1" fillId="0" borderId="0" xfId="0" applyFont="1" applyProtection="1">
      <protection locked="0"/>
    </xf>
    <xf numFmtId="0" fontId="3" fillId="0" borderId="0" xfId="0" applyFont="1"/>
    <xf numFmtId="0" fontId="9" fillId="0" borderId="0" xfId="0" applyFont="1"/>
    <xf numFmtId="4" fontId="1" fillId="0" borderId="0" xfId="0" applyNumberFormat="1" applyFont="1" applyAlignment="1" applyProtection="1">
      <alignment vertical="center" wrapText="1"/>
      <protection locked="0"/>
    </xf>
    <xf numFmtId="3" fontId="0" fillId="0" borderId="5" xfId="0" applyNumberFormat="1" applyBorder="1" applyAlignment="1" applyProtection="1">
      <alignment horizontal="right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6" xfId="0" applyNumberFormat="1" applyBorder="1" applyAlignment="1" applyProtection="1">
      <alignment horizontal="right" vertical="center"/>
      <protection locked="0"/>
    </xf>
    <xf numFmtId="3" fontId="0" fillId="0" borderId="6" xfId="0" applyNumberFormat="1" applyBorder="1" applyAlignment="1" applyProtection="1">
      <alignment horizontal="right" vertical="center"/>
      <protection locked="0"/>
    </xf>
    <xf numFmtId="4" fontId="0" fillId="0" borderId="4" xfId="0" applyNumberFormat="1" applyBorder="1" applyAlignment="1" applyProtection="1">
      <alignment vertical="center" wrapText="1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4" fontId="0" fillId="7" borderId="4" xfId="0" applyNumberFormat="1" applyFill="1" applyBorder="1" applyAlignment="1" applyProtection="1">
      <alignment vertical="center"/>
      <protection locked="0"/>
    </xf>
    <xf numFmtId="4" fontId="0" fillId="4" borderId="4" xfId="0" applyNumberFormat="1" applyFill="1" applyBorder="1" applyAlignment="1" applyProtection="1">
      <alignment vertical="center"/>
      <protection locked="0"/>
    </xf>
    <xf numFmtId="4" fontId="0" fillId="4" borderId="6" xfId="0" applyNumberFormat="1" applyFill="1" applyBorder="1" applyAlignment="1" applyProtection="1">
      <alignment horizontal="right" vertical="center"/>
      <protection locked="0"/>
    </xf>
    <xf numFmtId="0" fontId="10" fillId="9" borderId="9" xfId="0" applyFont="1" applyFill="1" applyBorder="1" applyAlignment="1">
      <alignment horizontal="left" vertical="center"/>
    </xf>
    <xf numFmtId="0" fontId="10" fillId="9" borderId="11" xfId="0" applyFont="1" applyFill="1" applyBorder="1" applyAlignment="1" applyProtection="1">
      <alignment horizontal="left" vertical="center"/>
      <protection locked="0"/>
    </xf>
    <xf numFmtId="0" fontId="10" fillId="9" borderId="13" xfId="0" applyFont="1" applyFill="1" applyBorder="1" applyAlignment="1">
      <alignment vertical="center"/>
    </xf>
    <xf numFmtId="0" fontId="11" fillId="9" borderId="4" xfId="0" applyFont="1" applyFill="1" applyBorder="1" applyAlignment="1" applyProtection="1">
      <alignment horizontal="left" vertical="center"/>
      <protection locked="0"/>
    </xf>
    <xf numFmtId="0" fontId="10" fillId="9" borderId="4" xfId="0" applyFont="1" applyFill="1" applyBorder="1" applyAlignment="1" applyProtection="1">
      <alignment horizontal="left" vertical="center"/>
      <protection locked="0"/>
    </xf>
    <xf numFmtId="0" fontId="10" fillId="10" borderId="13" xfId="0" applyFont="1" applyFill="1" applyBorder="1" applyAlignment="1">
      <alignment vertical="center"/>
    </xf>
    <xf numFmtId="0" fontId="10" fillId="10" borderId="4" xfId="0" applyFont="1" applyFill="1" applyBorder="1" applyAlignment="1" applyProtection="1">
      <alignment horizontal="left" vertical="center" wrapText="1"/>
      <protection locked="0"/>
    </xf>
    <xf numFmtId="0" fontId="10" fillId="11" borderId="13" xfId="0" applyFont="1" applyFill="1" applyBorder="1" applyAlignment="1">
      <alignment vertical="center"/>
    </xf>
    <xf numFmtId="0" fontId="10" fillId="11" borderId="4" xfId="0" applyFont="1" applyFill="1" applyBorder="1" applyAlignment="1" applyProtection="1">
      <alignment horizontal="left" vertical="center"/>
      <protection locked="0"/>
    </xf>
    <xf numFmtId="0" fontId="10" fillId="12" borderId="13" xfId="0" applyFont="1" applyFill="1" applyBorder="1" applyAlignment="1">
      <alignment vertical="center"/>
    </xf>
    <xf numFmtId="0" fontId="10" fillId="12" borderId="4" xfId="0" applyFont="1" applyFill="1" applyBorder="1" applyAlignment="1" applyProtection="1">
      <alignment vertical="center" wrapText="1"/>
      <protection locked="0"/>
    </xf>
    <xf numFmtId="0" fontId="10" fillId="12" borderId="15" xfId="0" applyFont="1" applyFill="1" applyBorder="1" applyAlignment="1">
      <alignment vertical="center"/>
    </xf>
    <xf numFmtId="0" fontId="10" fillId="12" borderId="16" xfId="0" applyFont="1" applyFill="1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2" fillId="7" borderId="13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29" xfId="0" applyFont="1" applyFill="1" applyBorder="1" applyAlignment="1" applyProtection="1">
      <alignment horizontal="right" vertical="center" wrapText="1"/>
      <protection locked="0"/>
    </xf>
    <xf numFmtId="0" fontId="1" fillId="3" borderId="30" xfId="0" applyFont="1" applyFill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" fontId="1" fillId="2" borderId="9" xfId="0" applyNumberFormat="1" applyFont="1" applyFill="1" applyBorder="1" applyAlignment="1" applyProtection="1">
      <alignment horizontal="left"/>
      <protection locked="0"/>
    </xf>
    <xf numFmtId="4" fontId="1" fillId="2" borderId="11" xfId="0" applyNumberFormat="1" applyFont="1" applyFill="1" applyBorder="1" applyAlignment="1" applyProtection="1">
      <alignment horizontal="left"/>
      <protection locked="0"/>
    </xf>
    <xf numFmtId="4" fontId="1" fillId="2" borderId="10" xfId="0" applyNumberFormat="1" applyFont="1" applyFill="1" applyBorder="1" applyAlignment="1" applyProtection="1">
      <alignment horizontal="left"/>
      <protection locked="0"/>
    </xf>
    <xf numFmtId="0" fontId="2" fillId="13" borderId="15" xfId="0" applyFont="1" applyFill="1" applyBorder="1" applyAlignment="1" applyProtection="1">
      <alignment horizontal="left"/>
      <protection locked="0"/>
    </xf>
    <xf numFmtId="0" fontId="2" fillId="13" borderId="16" xfId="0" applyFont="1" applyFill="1" applyBorder="1" applyAlignment="1" applyProtection="1">
      <alignment horizontal="left"/>
      <protection locked="0"/>
    </xf>
    <xf numFmtId="0" fontId="2" fillId="13" borderId="23" xfId="0" applyFont="1" applyFill="1" applyBorder="1" applyAlignment="1" applyProtection="1">
      <alignment horizontal="left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0" fillId="9" borderId="11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10" fillId="9" borderId="14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 wrapText="1"/>
    </xf>
    <xf numFmtId="0" fontId="10" fillId="9" borderId="14" xfId="0" applyFont="1" applyFill="1" applyBorder="1" applyAlignment="1">
      <alignment horizontal="left" vertical="center" wrapText="1"/>
    </xf>
    <xf numFmtId="49" fontId="10" fillId="12" borderId="4" xfId="0" applyNumberFormat="1" applyFont="1" applyFill="1" applyBorder="1" applyAlignment="1">
      <alignment horizontal="left" vertical="center" wrapText="1"/>
    </xf>
    <xf numFmtId="49" fontId="10" fillId="12" borderId="14" xfId="0" applyNumberFormat="1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/>
    </xf>
    <xf numFmtId="0" fontId="10" fillId="11" borderId="14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left" vertical="center" wrapText="1"/>
    </xf>
    <xf numFmtId="0" fontId="10" fillId="10" borderId="14" xfId="0" applyFont="1" applyFill="1" applyBorder="1" applyAlignment="1">
      <alignment horizontal="left" vertical="center" wrapText="1"/>
    </xf>
    <xf numFmtId="49" fontId="10" fillId="12" borderId="16" xfId="0" applyNumberFormat="1" applyFont="1" applyFill="1" applyBorder="1" applyAlignment="1">
      <alignment horizontal="left" vertical="center" wrapText="1"/>
    </xf>
    <xf numFmtId="49" fontId="10" fillId="12" borderId="17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A3A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dislav.jerabek/Desktop/P&#345;&#237;loha_6_Indikativn&#237;%20rozpo&#269;et_V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kativní rozpočet"/>
      <sheetName val="Přehled nákladů EDS"/>
      <sheetName val="Sheet1"/>
      <sheetName val="List3"/>
    </sheetNames>
    <sheetDataSet>
      <sheetData sheetId="0"/>
      <sheetData sheetId="1"/>
      <sheetData sheetId="2"/>
      <sheetData sheetId="3">
        <row r="2">
          <cell r="I2" t="str">
            <v>Rok financování:</v>
          </cell>
        </row>
        <row r="3">
          <cell r="I3">
            <v>2017</v>
          </cell>
        </row>
        <row r="4">
          <cell r="I4">
            <v>2018</v>
          </cell>
        </row>
        <row r="5">
          <cell r="I5">
            <v>2019</v>
          </cell>
        </row>
        <row r="6">
          <cell r="I6">
            <v>2020</v>
          </cell>
        </row>
        <row r="7">
          <cell r="I7">
            <v>2021</v>
          </cell>
        </row>
        <row r="26">
          <cell r="A26" t="str">
            <v>Program, podprogram:</v>
          </cell>
        </row>
        <row r="27">
          <cell r="A27" t="str">
            <v>013D31100</v>
          </cell>
        </row>
        <row r="28">
          <cell r="A28" t="str">
            <v>013D31200</v>
          </cell>
        </row>
        <row r="29">
          <cell r="A29" t="str">
            <v>013D31300</v>
          </cell>
        </row>
        <row r="30">
          <cell r="B30" t="str">
            <v xml:space="preserve"> Výběr stavu realizace akce:</v>
          </cell>
        </row>
        <row r="31">
          <cell r="B31" t="str">
            <v>ŽÁDOST O DOTACI</v>
          </cell>
        </row>
        <row r="32">
          <cell r="B32" t="str">
            <v>REGISTRACE AKCE</v>
          </cell>
        </row>
        <row r="33">
          <cell r="B33" t="str">
            <v>ROZHODNUTÍ O POSKYTNUTÍ DOTACE</v>
          </cell>
        </row>
        <row r="34">
          <cell r="B34" t="str">
            <v>ROZHODNUTÍ O POSKYTNUTÍ DOTACE - ZMĚNA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zoomScale="94" zoomScaleNormal="94" workbookViewId="0">
      <selection activeCell="A14" sqref="A14:F14"/>
    </sheetView>
  </sheetViews>
  <sheetFormatPr defaultColWidth="9.109375" defaultRowHeight="14.4" x14ac:dyDescent="0.3"/>
  <cols>
    <col min="1" max="1" width="12.6640625" customWidth="1"/>
    <col min="2" max="2" width="25.5546875" customWidth="1"/>
    <col min="3" max="4" width="12.6640625" customWidth="1"/>
    <col min="5" max="5" width="21.88671875" customWidth="1"/>
    <col min="6" max="6" width="12.6640625" customWidth="1"/>
    <col min="7" max="17" width="14.6640625" customWidth="1"/>
  </cols>
  <sheetData>
    <row r="1" spans="1:18" ht="15" thickBot="1" x14ac:dyDescent="0.35">
      <c r="A1" s="97" t="s">
        <v>51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60"/>
    </row>
    <row r="2" spans="1:18" x14ac:dyDescent="0.3">
      <c r="A2" s="114" t="s">
        <v>0</v>
      </c>
      <c r="B2" s="115"/>
      <c r="C2" s="115"/>
      <c r="D2" s="115"/>
      <c r="E2" s="115"/>
      <c r="F2" s="116"/>
      <c r="G2" s="49" t="s">
        <v>1</v>
      </c>
      <c r="H2" s="56" t="s">
        <v>2</v>
      </c>
      <c r="I2" s="5"/>
      <c r="J2" s="5"/>
      <c r="K2" s="5"/>
      <c r="L2" s="5"/>
      <c r="M2" s="5"/>
      <c r="N2" s="5"/>
      <c r="O2" s="5"/>
      <c r="P2" s="5"/>
      <c r="Q2" s="5"/>
    </row>
    <row r="3" spans="1:18" x14ac:dyDescent="0.3">
      <c r="A3" s="106" t="s">
        <v>3</v>
      </c>
      <c r="B3" s="107"/>
      <c r="C3" s="107"/>
      <c r="D3" s="107"/>
      <c r="E3" s="107"/>
      <c r="F3" s="108"/>
      <c r="G3" s="57">
        <f>N11</f>
        <v>0</v>
      </c>
      <c r="H3" s="57">
        <f>O11</f>
        <v>0</v>
      </c>
      <c r="I3" s="5"/>
      <c r="J3" s="5"/>
      <c r="K3" s="5"/>
      <c r="L3" s="21"/>
      <c r="M3" s="5"/>
      <c r="N3" s="5"/>
      <c r="O3" s="5"/>
      <c r="P3" s="5"/>
      <c r="Q3" s="5"/>
    </row>
    <row r="4" spans="1:18" x14ac:dyDescent="0.3">
      <c r="A4" s="123" t="s">
        <v>4</v>
      </c>
      <c r="B4" s="124"/>
      <c r="C4" s="124"/>
      <c r="D4" s="124"/>
      <c r="E4" s="124"/>
      <c r="F4" s="3">
        <v>1</v>
      </c>
      <c r="G4" s="6">
        <f>L15+E22</f>
        <v>0</v>
      </c>
      <c r="H4" s="57">
        <f>M15+F22</f>
        <v>0</v>
      </c>
      <c r="I4" s="21"/>
      <c r="J4" s="5"/>
      <c r="K4" s="5"/>
      <c r="L4" s="5"/>
      <c r="M4" s="5"/>
      <c r="N4" s="5"/>
      <c r="O4" s="5"/>
      <c r="P4" s="5"/>
      <c r="Q4" s="5"/>
    </row>
    <row r="5" spans="1:18" x14ac:dyDescent="0.3">
      <c r="A5" s="121" t="s">
        <v>5</v>
      </c>
      <c r="B5" s="122"/>
      <c r="C5" s="122"/>
      <c r="D5" s="122"/>
      <c r="E5" s="122"/>
      <c r="F5" s="4">
        <v>0.75</v>
      </c>
      <c r="G5" s="65">
        <f>IF((G4*0.75)&gt;2500000,"2 500 000,00",G4*0.75)</f>
        <v>0</v>
      </c>
      <c r="H5" s="57">
        <f>IF((H4*0.75)&gt;3000000,"      3 000 000,00",H4*0.75)</f>
        <v>0</v>
      </c>
      <c r="I5" s="5"/>
      <c r="J5" s="5"/>
      <c r="K5" s="21"/>
      <c r="L5" s="5"/>
      <c r="M5" s="5"/>
      <c r="N5" s="5"/>
      <c r="O5" s="5"/>
      <c r="P5" s="5"/>
      <c r="Q5" s="5"/>
    </row>
    <row r="6" spans="1:18" x14ac:dyDescent="0.3">
      <c r="A6" s="109" t="s">
        <v>6</v>
      </c>
      <c r="B6" s="110"/>
      <c r="C6" s="110"/>
      <c r="D6" s="110"/>
      <c r="E6" s="110"/>
      <c r="F6" s="7">
        <v>0.25</v>
      </c>
      <c r="G6" s="6">
        <f>G3-G5-G7-G8</f>
        <v>0</v>
      </c>
      <c r="H6" s="6">
        <f>H3-H5-H7-H8</f>
        <v>0</v>
      </c>
      <c r="I6" s="5"/>
      <c r="J6" s="5"/>
      <c r="K6" s="5"/>
      <c r="L6" s="5"/>
      <c r="M6" s="5"/>
      <c r="N6" s="5"/>
      <c r="O6" s="5"/>
      <c r="P6" s="5"/>
      <c r="Q6" s="5"/>
    </row>
    <row r="7" spans="1:18" x14ac:dyDescent="0.3">
      <c r="A7" s="89" t="s">
        <v>7</v>
      </c>
      <c r="B7" s="90"/>
      <c r="C7" s="90"/>
      <c r="D7" s="90"/>
      <c r="E7" s="90"/>
      <c r="F7" s="91"/>
      <c r="G7" s="8">
        <f>P15+I22</f>
        <v>0</v>
      </c>
      <c r="H7" s="58">
        <f>Q15+J22</f>
        <v>0</v>
      </c>
      <c r="I7" s="5"/>
      <c r="J7" s="5"/>
      <c r="K7" s="5"/>
      <c r="L7" s="5"/>
      <c r="M7" s="5"/>
      <c r="N7" s="5"/>
      <c r="O7" s="5"/>
      <c r="P7" s="5"/>
      <c r="Q7" s="5"/>
    </row>
    <row r="8" spans="1:18" ht="15" thickBot="1" x14ac:dyDescent="0.35">
      <c r="A8" s="117" t="s">
        <v>8</v>
      </c>
      <c r="B8" s="118"/>
      <c r="C8" s="118"/>
      <c r="D8" s="118"/>
      <c r="E8" s="118"/>
      <c r="F8" s="119"/>
      <c r="G8" s="9"/>
      <c r="H8" s="59"/>
      <c r="I8" s="5"/>
      <c r="J8" s="5"/>
      <c r="K8" s="5"/>
      <c r="L8" s="5"/>
      <c r="M8" s="5"/>
      <c r="N8" s="5"/>
      <c r="O8" s="5"/>
      <c r="P8" s="5"/>
      <c r="Q8" s="5"/>
    </row>
    <row r="9" spans="1:18" ht="15" thickBot="1" x14ac:dyDescent="0.35">
      <c r="A9" s="92"/>
      <c r="B9" s="92"/>
      <c r="C9" s="92"/>
      <c r="D9" s="92"/>
      <c r="E9" s="92"/>
      <c r="F9" s="92"/>
      <c r="G9" s="92"/>
      <c r="H9" s="92"/>
      <c r="I9" s="5"/>
      <c r="J9" s="5"/>
      <c r="K9" s="5"/>
      <c r="L9" s="5"/>
      <c r="M9" s="5"/>
      <c r="N9" s="5"/>
      <c r="O9" s="5"/>
      <c r="P9" s="5"/>
      <c r="Q9" s="5"/>
    </row>
    <row r="10" spans="1:18" ht="43.2" x14ac:dyDescent="0.3">
      <c r="A10" s="93" t="s">
        <v>9</v>
      </c>
      <c r="B10" s="120"/>
      <c r="C10" s="120"/>
      <c r="D10" s="120"/>
      <c r="E10" s="120"/>
      <c r="F10" s="94"/>
      <c r="G10" s="31" t="s">
        <v>10</v>
      </c>
      <c r="H10" s="32" t="s">
        <v>11</v>
      </c>
      <c r="I10" s="32" t="s">
        <v>12</v>
      </c>
      <c r="J10" s="32" t="s">
        <v>13</v>
      </c>
      <c r="K10" s="32" t="s">
        <v>14</v>
      </c>
      <c r="L10" s="33" t="s">
        <v>15</v>
      </c>
      <c r="M10" s="34" t="s">
        <v>16</v>
      </c>
      <c r="N10" s="32" t="s">
        <v>17</v>
      </c>
      <c r="O10" s="32" t="s">
        <v>18</v>
      </c>
      <c r="P10" s="35" t="s">
        <v>19</v>
      </c>
      <c r="Q10" s="36" t="s">
        <v>20</v>
      </c>
    </row>
    <row r="11" spans="1:18" x14ac:dyDescent="0.3">
      <c r="A11" s="125" t="s">
        <v>21</v>
      </c>
      <c r="B11" s="126"/>
      <c r="C11" s="126"/>
      <c r="D11" s="126"/>
      <c r="E11" s="126"/>
      <c r="F11" s="127"/>
      <c r="G11" s="2" t="s">
        <v>22</v>
      </c>
      <c r="H11" s="64"/>
      <c r="I11" s="10"/>
      <c r="J11" s="11"/>
      <c r="K11" s="12"/>
      <c r="L11" s="13">
        <f>L15+E22</f>
        <v>0</v>
      </c>
      <c r="M11" s="13">
        <f>M15+F22</f>
        <v>0</v>
      </c>
      <c r="N11" s="12">
        <f>N15+G22</f>
        <v>0</v>
      </c>
      <c r="O11" s="12">
        <f>O15+H22</f>
        <v>0</v>
      </c>
      <c r="P11" s="1"/>
      <c r="Q11" s="37"/>
    </row>
    <row r="12" spans="1:18" x14ac:dyDescent="0.3">
      <c r="A12" s="86" t="s">
        <v>23</v>
      </c>
      <c r="B12" s="87"/>
      <c r="C12" s="87"/>
      <c r="D12" s="87"/>
      <c r="E12" s="87"/>
      <c r="F12" s="88"/>
      <c r="G12" s="14"/>
      <c r="H12" s="14"/>
      <c r="I12" s="14"/>
      <c r="J12" s="15"/>
      <c r="K12" s="16"/>
      <c r="L12" s="15"/>
      <c r="M12" s="16"/>
      <c r="N12" s="15"/>
      <c r="O12" s="16"/>
      <c r="P12" s="17"/>
      <c r="Q12" s="38"/>
    </row>
    <row r="13" spans="1:18" x14ac:dyDescent="0.3">
      <c r="A13" s="111" t="s">
        <v>55</v>
      </c>
      <c r="B13" s="112"/>
      <c r="C13" s="112"/>
      <c r="D13" s="112"/>
      <c r="E13" s="112"/>
      <c r="F13" s="113"/>
      <c r="G13" s="2" t="s">
        <v>52</v>
      </c>
      <c r="H13" s="67">
        <v>78000</v>
      </c>
      <c r="I13" s="66">
        <v>0</v>
      </c>
      <c r="J13" s="66">
        <f>H13*(I13)</f>
        <v>0</v>
      </c>
      <c r="K13" s="66">
        <f t="shared" ref="K13:K14" si="0">J13*1.12</f>
        <v>0</v>
      </c>
      <c r="L13" s="72">
        <f t="shared" ref="L13:M14" si="1">IF(J13&gt;N13,N13,J13)</f>
        <v>0</v>
      </c>
      <c r="M13" s="72">
        <f t="shared" ref="M13" si="2">IF(K13&gt;O13,O13,K13)</f>
        <v>0</v>
      </c>
      <c r="N13" s="66">
        <v>0</v>
      </c>
      <c r="O13" s="66">
        <f t="shared" ref="O13:O14" si="3">N13*1.12</f>
        <v>0</v>
      </c>
      <c r="P13" s="1">
        <f t="shared" ref="P13" si="4">IF(N13-J13&gt;0,N13-J13,0)</f>
        <v>0</v>
      </c>
      <c r="Q13" s="37">
        <f t="shared" ref="Q13" si="5">IF(O13-K13&gt;0,O13-K13,0)</f>
        <v>0</v>
      </c>
    </row>
    <row r="14" spans="1:18" x14ac:dyDescent="0.3">
      <c r="A14" s="111" t="s">
        <v>65</v>
      </c>
      <c r="B14" s="112"/>
      <c r="C14" s="112"/>
      <c r="D14" s="112"/>
      <c r="E14" s="112"/>
      <c r="F14" s="113"/>
      <c r="G14" s="2" t="s">
        <v>24</v>
      </c>
      <c r="H14" s="18">
        <v>22600</v>
      </c>
      <c r="I14" s="11">
        <v>0</v>
      </c>
      <c r="J14" s="11">
        <f t="shared" ref="J14" si="6">I14*H14</f>
        <v>0</v>
      </c>
      <c r="K14" s="11">
        <f t="shared" si="0"/>
        <v>0</v>
      </c>
      <c r="L14" s="13">
        <f t="shared" si="1"/>
        <v>0</v>
      </c>
      <c r="M14" s="13">
        <f t="shared" si="1"/>
        <v>0</v>
      </c>
      <c r="N14" s="11">
        <v>0</v>
      </c>
      <c r="O14" s="11">
        <f t="shared" si="3"/>
        <v>0</v>
      </c>
      <c r="P14" s="54">
        <v>0</v>
      </c>
      <c r="Q14" s="55">
        <v>0</v>
      </c>
    </row>
    <row r="15" spans="1:18" ht="15" thickBot="1" x14ac:dyDescent="0.35">
      <c r="A15" s="51" t="s">
        <v>23</v>
      </c>
      <c r="B15" s="52"/>
      <c r="C15" s="52"/>
      <c r="D15" s="52"/>
      <c r="E15" s="52"/>
      <c r="F15" s="53"/>
      <c r="G15" s="39"/>
      <c r="H15" s="40"/>
      <c r="I15" s="41"/>
      <c r="J15" s="42">
        <f t="shared" ref="J15:Q15" si="7">SUM(J13:J14)</f>
        <v>0</v>
      </c>
      <c r="K15" s="42">
        <f t="shared" si="7"/>
        <v>0</v>
      </c>
      <c r="L15" s="42">
        <f t="shared" si="7"/>
        <v>0</v>
      </c>
      <c r="M15" s="42">
        <f t="shared" si="7"/>
        <v>0</v>
      </c>
      <c r="N15" s="42">
        <f t="shared" si="7"/>
        <v>0</v>
      </c>
      <c r="O15" s="42">
        <f t="shared" si="7"/>
        <v>0</v>
      </c>
      <c r="P15" s="42">
        <f t="shared" si="7"/>
        <v>0</v>
      </c>
      <c r="Q15" s="43">
        <f t="shared" si="7"/>
        <v>0</v>
      </c>
    </row>
    <row r="16" spans="1:18" x14ac:dyDescent="0.3">
      <c r="A16" s="19"/>
      <c r="B16" s="19"/>
      <c r="C16" s="19"/>
      <c r="D16" s="19"/>
      <c r="E16" s="19"/>
      <c r="F16" s="19"/>
      <c r="G16" s="5"/>
      <c r="H16" s="20"/>
      <c r="I16" s="21"/>
      <c r="J16" s="21"/>
      <c r="K16" s="21"/>
      <c r="L16" s="21"/>
      <c r="M16" s="21"/>
      <c r="N16" s="21"/>
      <c r="O16" s="21"/>
      <c r="P16" s="21"/>
      <c r="Q16" s="5"/>
    </row>
    <row r="17" spans="1:17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1"/>
      <c r="P17" s="5"/>
      <c r="Q17" s="5"/>
    </row>
    <row r="18" spans="1:17" ht="15" thickBot="1" x14ac:dyDescent="0.35">
      <c r="A18" s="23"/>
      <c r="B18" s="23"/>
      <c r="C18" s="24"/>
      <c r="D18" s="25"/>
      <c r="E18" s="25"/>
      <c r="F18" s="25"/>
      <c r="G18" s="26"/>
      <c r="H18" s="26"/>
      <c r="I18" s="27"/>
      <c r="J18" s="5"/>
      <c r="K18" s="5"/>
      <c r="L18" s="5"/>
      <c r="M18" s="21"/>
      <c r="N18" s="5"/>
      <c r="O18" s="21"/>
      <c r="P18" s="5"/>
      <c r="Q18" s="5"/>
    </row>
    <row r="19" spans="1:17" ht="43.2" x14ac:dyDescent="0.3">
      <c r="A19" s="93" t="s">
        <v>25</v>
      </c>
      <c r="B19" s="94"/>
      <c r="C19" s="32" t="s">
        <v>11</v>
      </c>
      <c r="D19" s="32" t="s">
        <v>26</v>
      </c>
      <c r="E19" s="32" t="s">
        <v>15</v>
      </c>
      <c r="F19" s="32" t="s">
        <v>27</v>
      </c>
      <c r="G19" s="32" t="s">
        <v>17</v>
      </c>
      <c r="H19" s="32" t="s">
        <v>18</v>
      </c>
      <c r="I19" s="44" t="s">
        <v>19</v>
      </c>
      <c r="J19" s="50" t="s">
        <v>28</v>
      </c>
      <c r="K19" s="5"/>
      <c r="L19" s="5"/>
      <c r="M19" s="21"/>
      <c r="N19" s="21"/>
      <c r="O19" s="21"/>
      <c r="P19" s="21"/>
      <c r="Q19" s="21"/>
    </row>
    <row r="20" spans="1:17" ht="22.65" customHeight="1" x14ac:dyDescent="0.3">
      <c r="A20" s="95" t="s">
        <v>29</v>
      </c>
      <c r="B20" s="29" t="s">
        <v>30</v>
      </c>
      <c r="C20" s="68">
        <v>15000</v>
      </c>
      <c r="D20" s="69">
        <f>C20*1.21</f>
        <v>18150</v>
      </c>
      <c r="E20" s="71">
        <f>IF($C20&gt;$G20,$G20,$C20)</f>
        <v>0</v>
      </c>
      <c r="F20" s="71">
        <f>IF(D20&gt;H20,H20,D20)</f>
        <v>0</v>
      </c>
      <c r="G20" s="28">
        <v>0</v>
      </c>
      <c r="H20" s="22">
        <f>G20*1.21</f>
        <v>0</v>
      </c>
      <c r="I20" s="70">
        <f>IF(($G20-$C20&gt;0),($G20-$C20),0)</f>
        <v>0</v>
      </c>
      <c r="J20" s="70">
        <f>IF($H20-$D20&gt;0,$H20-$D20,0)</f>
        <v>0</v>
      </c>
      <c r="K20" s="5"/>
      <c r="L20" s="5"/>
      <c r="M20" s="5"/>
      <c r="N20" s="21"/>
      <c r="O20" s="5"/>
      <c r="P20" s="5"/>
      <c r="Q20" s="5"/>
    </row>
    <row r="21" spans="1:17" x14ac:dyDescent="0.3">
      <c r="A21" s="96"/>
      <c r="B21" s="30" t="s">
        <v>31</v>
      </c>
      <c r="C21" s="68">
        <v>25000</v>
      </c>
      <c r="D21" s="69">
        <f>C21*1.21</f>
        <v>30250</v>
      </c>
      <c r="E21" s="71">
        <f t="shared" ref="E21" si="8">IF($C21&gt;$G21,$G21,$C21)</f>
        <v>0</v>
      </c>
      <c r="F21" s="71">
        <f t="shared" ref="F21" si="9">IF(D21&gt;H21,H21,D21)</f>
        <v>0</v>
      </c>
      <c r="G21" s="28">
        <v>0</v>
      </c>
      <c r="H21" s="22">
        <f t="shared" ref="H21" si="10">G21*1.21</f>
        <v>0</v>
      </c>
      <c r="I21" s="70">
        <f t="shared" ref="I21" si="11">IF(($G21-$C21&gt;0),($G21-$C21),0)</f>
        <v>0</v>
      </c>
      <c r="J21" s="70">
        <f t="shared" ref="J21" si="12">IF($H21-$D21&gt;0,$H21-$D21,0)</f>
        <v>0</v>
      </c>
      <c r="K21" s="5"/>
      <c r="L21" s="5"/>
      <c r="M21" s="5"/>
      <c r="N21" s="5"/>
      <c r="O21" s="5"/>
      <c r="P21" s="5"/>
      <c r="Q21" s="63"/>
    </row>
    <row r="22" spans="1:17" ht="15" thickBot="1" x14ac:dyDescent="0.35">
      <c r="A22" s="99" t="s">
        <v>23</v>
      </c>
      <c r="B22" s="100"/>
      <c r="C22" s="45">
        <f t="shared" ref="C22:J22" si="13">SUM(C20:C21)</f>
        <v>40000</v>
      </c>
      <c r="D22" s="46">
        <f t="shared" si="13"/>
        <v>48400</v>
      </c>
      <c r="E22" s="46">
        <f t="shared" si="13"/>
        <v>0</v>
      </c>
      <c r="F22" s="46">
        <f t="shared" si="13"/>
        <v>0</v>
      </c>
      <c r="G22" s="46">
        <f t="shared" si="13"/>
        <v>0</v>
      </c>
      <c r="H22" s="45">
        <f t="shared" si="13"/>
        <v>0</v>
      </c>
      <c r="I22" s="47">
        <f t="shared" si="13"/>
        <v>0</v>
      </c>
      <c r="J22" s="47">
        <f t="shared" si="13"/>
        <v>0</v>
      </c>
      <c r="K22" s="5"/>
      <c r="L22" s="5"/>
      <c r="M22" s="5"/>
      <c r="N22" s="5"/>
      <c r="O22" s="5"/>
      <c r="P22" s="5"/>
      <c r="Q22" s="63"/>
    </row>
    <row r="23" spans="1:17" x14ac:dyDescent="0.3">
      <c r="A23" s="101"/>
      <c r="B23" s="102"/>
      <c r="C23" s="102"/>
      <c r="D23" s="102"/>
      <c r="E23" s="102"/>
      <c r="F23" s="102"/>
      <c r="G23" s="103"/>
      <c r="H23" s="5"/>
      <c r="I23" s="5"/>
      <c r="J23" s="5"/>
      <c r="K23" s="5"/>
      <c r="L23" s="5"/>
      <c r="M23" s="5"/>
      <c r="N23" s="5"/>
      <c r="O23" s="5"/>
      <c r="P23" s="5"/>
      <c r="Q23" s="63"/>
    </row>
    <row r="24" spans="1:17" x14ac:dyDescent="0.3">
      <c r="A24" s="104"/>
      <c r="B24" s="104"/>
      <c r="C24" s="104"/>
      <c r="D24" s="104"/>
      <c r="E24" s="104"/>
      <c r="F24" s="104"/>
      <c r="G24" s="104"/>
      <c r="H24" s="104"/>
      <c r="I24" s="104"/>
      <c r="J24" s="5"/>
      <c r="K24" s="5"/>
      <c r="L24" s="5"/>
      <c r="M24" s="5"/>
      <c r="N24" s="5"/>
      <c r="O24" s="5"/>
      <c r="P24" s="5"/>
      <c r="Q24" s="63"/>
    </row>
    <row r="25" spans="1:17" ht="18" x14ac:dyDescent="0.3">
      <c r="A25" s="105" t="s">
        <v>32</v>
      </c>
      <c r="B25" s="105"/>
      <c r="C25" s="105"/>
      <c r="D25" s="105"/>
      <c r="E25" s="105"/>
      <c r="F25" s="105"/>
      <c r="G25" s="105"/>
      <c r="H25" s="105"/>
      <c r="I25" s="5"/>
      <c r="J25" s="5"/>
      <c r="K25" s="5"/>
      <c r="L25" s="5"/>
      <c r="M25" s="5"/>
      <c r="N25" s="5"/>
      <c r="O25" s="5"/>
      <c r="P25" s="5"/>
      <c r="Q25" s="63"/>
    </row>
    <row r="26" spans="1:17" ht="18" x14ac:dyDescent="0.35">
      <c r="A26" s="48" t="s">
        <v>33</v>
      </c>
    </row>
  </sheetData>
  <mergeCells count="20">
    <mergeCell ref="A1:Q1"/>
    <mergeCell ref="A22:B22"/>
    <mergeCell ref="A23:G23"/>
    <mergeCell ref="A24:I24"/>
    <mergeCell ref="A25:H25"/>
    <mergeCell ref="A3:F3"/>
    <mergeCell ref="A6:E6"/>
    <mergeCell ref="A14:F14"/>
    <mergeCell ref="A2:F2"/>
    <mergeCell ref="A8:F8"/>
    <mergeCell ref="A13:F13"/>
    <mergeCell ref="A10:F10"/>
    <mergeCell ref="A5:E5"/>
    <mergeCell ref="A4:E4"/>
    <mergeCell ref="A11:F11"/>
    <mergeCell ref="A12:F12"/>
    <mergeCell ref="A7:F7"/>
    <mergeCell ref="A9:H9"/>
    <mergeCell ref="A19:B19"/>
    <mergeCell ref="A20:A21"/>
  </mergeCells>
  <phoneticPr fontId="8" type="noConversion"/>
  <pageMargins left="0.70866141732283472" right="0.70866141732283472" top="0.78740157480314965" bottom="0.78740157480314965" header="0.31496062992125984" footer="0.31496062992125984"/>
  <pageSetup paperSize="8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"/>
  <sheetViews>
    <sheetView tabSelected="1" workbookViewId="0">
      <selection activeCell="B11" sqref="B11"/>
    </sheetView>
  </sheetViews>
  <sheetFormatPr defaultRowHeight="14.4" x14ac:dyDescent="0.3"/>
  <cols>
    <col min="2" max="2" width="54.88671875" customWidth="1"/>
  </cols>
  <sheetData>
    <row r="1" spans="1:16" ht="15" thickBot="1" x14ac:dyDescent="0.35"/>
    <row r="2" spans="1:16" ht="31.65" customHeight="1" x14ac:dyDescent="0.3">
      <c r="A2" s="73" t="s">
        <v>34</v>
      </c>
      <c r="B2" s="74" t="s">
        <v>35</v>
      </c>
      <c r="C2" s="128" t="s">
        <v>36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</row>
    <row r="3" spans="1:16" ht="46.5" customHeight="1" x14ac:dyDescent="0.3">
      <c r="A3" s="75" t="s">
        <v>37</v>
      </c>
      <c r="B3" s="76" t="s">
        <v>38</v>
      </c>
      <c r="C3" s="132" t="s">
        <v>61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/>
    </row>
    <row r="4" spans="1:16" x14ac:dyDescent="0.3">
      <c r="A4" s="75" t="s">
        <v>39</v>
      </c>
      <c r="B4" s="76" t="s">
        <v>40</v>
      </c>
      <c r="C4" s="130" t="s">
        <v>54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</row>
    <row r="5" spans="1:16" ht="25.5" customHeight="1" x14ac:dyDescent="0.3">
      <c r="A5" s="75" t="s">
        <v>41</v>
      </c>
      <c r="B5" s="77" t="s">
        <v>42</v>
      </c>
      <c r="C5" s="132" t="s">
        <v>62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3"/>
    </row>
    <row r="6" spans="1:16" x14ac:dyDescent="0.3">
      <c r="A6" s="75" t="s">
        <v>43</v>
      </c>
      <c r="B6" s="76" t="s">
        <v>44</v>
      </c>
      <c r="C6" s="130" t="s">
        <v>53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1"/>
    </row>
    <row r="7" spans="1:16" ht="48" customHeight="1" x14ac:dyDescent="0.3">
      <c r="A7" s="75" t="s">
        <v>45</v>
      </c>
      <c r="B7" s="76" t="s">
        <v>46</v>
      </c>
      <c r="C7" s="132" t="s">
        <v>64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1"/>
    </row>
    <row r="8" spans="1:16" ht="50.25" customHeight="1" x14ac:dyDescent="0.3">
      <c r="A8" s="78" t="s">
        <v>47</v>
      </c>
      <c r="B8" s="79" t="s">
        <v>21</v>
      </c>
      <c r="C8" s="139" t="s">
        <v>63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40"/>
    </row>
    <row r="9" spans="1:16" ht="44.25" customHeight="1" x14ac:dyDescent="0.3">
      <c r="A9" s="80" t="s">
        <v>48</v>
      </c>
      <c r="B9" s="81" t="s">
        <v>55</v>
      </c>
      <c r="C9" s="136" t="s">
        <v>56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1:16" ht="32.25" customHeight="1" x14ac:dyDescent="0.3">
      <c r="A10" s="80" t="s">
        <v>49</v>
      </c>
      <c r="B10" s="81" t="s">
        <v>65</v>
      </c>
      <c r="C10" s="136" t="s">
        <v>57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8"/>
    </row>
    <row r="11" spans="1:16" x14ac:dyDescent="0.3">
      <c r="A11" s="82" t="s">
        <v>50</v>
      </c>
      <c r="B11" s="83" t="s">
        <v>30</v>
      </c>
      <c r="C11" s="134" t="s">
        <v>59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5"/>
    </row>
    <row r="12" spans="1:16" ht="15" thickBot="1" x14ac:dyDescent="0.35">
      <c r="A12" s="84" t="s">
        <v>58</v>
      </c>
      <c r="B12" s="85" t="s">
        <v>31</v>
      </c>
      <c r="C12" s="141" t="s">
        <v>60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2"/>
    </row>
    <row r="14" spans="1:16" ht="15" customHeight="1" x14ac:dyDescent="0.3">
      <c r="A14" s="61"/>
      <c r="B14" s="61"/>
      <c r="C14" s="62"/>
    </row>
  </sheetData>
  <mergeCells count="11">
    <mergeCell ref="C12:P12"/>
    <mergeCell ref="C2:P2"/>
    <mergeCell ref="C4:P4"/>
    <mergeCell ref="C5:P5"/>
    <mergeCell ref="C11:P11"/>
    <mergeCell ref="C9:P9"/>
    <mergeCell ref="C10:P10"/>
    <mergeCell ref="C8:P8"/>
    <mergeCell ref="C7:P7"/>
    <mergeCell ref="C3:P3"/>
    <mergeCell ref="C6:P6"/>
  </mergeCells>
  <phoneticPr fontId="8" type="noConversion"/>
  <pageMargins left="0.7" right="0.7" top="0.78740157499999996" bottom="0.78740157499999996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Indikativní rozpočet</vt:lpstr>
      <vt:lpstr>Vysvětlivky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Jeřábek Ladislav Ing. (MPSV)</dc:creator>
  <cp:keywords/>
  <dc:description/>
  <cp:lastModifiedBy>Zdeněk Žďárský</cp:lastModifiedBy>
  <cp:revision/>
  <cp:lastPrinted>2025-02-11T11:10:49Z</cp:lastPrinted>
  <dcterms:created xsi:type="dcterms:W3CDTF">2020-06-30T08:53:40Z</dcterms:created>
  <dcterms:modified xsi:type="dcterms:W3CDTF">2025-02-24T08:55:13Z</dcterms:modified>
  <cp:category/>
  <cp:contentStatus/>
</cp:coreProperties>
</file>